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Employee Attendance" sheetId="1" r:id="rId1"/>
  </sheets>
  <calcPr calcId="152511"/>
  <extLst>
    <ext uri="GoogleSheetsCustomDataVersion2">
      <go:sheetsCustomData xmlns:go="http://customooxmlschemas.google.com/" r:id="rId5" roundtripDataChecksum="zRnFIHIeSVHJwauxk83ky2t6Xq44yPQUyWN/Cq7+6ZE="/>
    </ext>
  </extLst>
</workbook>
</file>

<file path=xl/calcChain.xml><?xml version="1.0" encoding="utf-8"?>
<calcChain xmlns="http://schemas.openxmlformats.org/spreadsheetml/2006/main">
  <c r="AR18" i="1"/>
  <c r="AR17"/>
  <c r="AR16"/>
  <c r="AR15"/>
  <c r="AR14"/>
  <c r="AR13"/>
  <c r="AR12"/>
  <c r="AR11"/>
  <c r="AR10"/>
  <c r="AR9"/>
  <c r="AR8"/>
  <c r="AR7"/>
  <c r="AM18"/>
  <c r="AM17"/>
  <c r="AM16"/>
  <c r="AM15"/>
  <c r="AM14"/>
  <c r="AM13"/>
  <c r="AM12"/>
  <c r="AM11"/>
  <c r="AM10"/>
  <c r="AM9"/>
  <c r="AM8"/>
  <c r="AM7"/>
  <c r="AK18" l="1"/>
  <c r="AT18" s="1"/>
  <c r="AL18"/>
  <c r="AN18"/>
  <c r="AO18"/>
  <c r="AP18"/>
  <c r="AQ18"/>
  <c r="AS18"/>
  <c r="AK6"/>
  <c r="AL6"/>
  <c r="AM6"/>
  <c r="AN6"/>
  <c r="AO6"/>
  <c r="AP6"/>
  <c r="AQ6"/>
  <c r="AR6"/>
  <c r="AS6"/>
  <c r="AT6"/>
  <c r="AK5"/>
  <c r="AL5"/>
  <c r="AM5"/>
  <c r="AN5"/>
  <c r="AO5"/>
  <c r="AP5"/>
  <c r="AQ5"/>
  <c r="AR5"/>
  <c r="AS5"/>
  <c r="AT5"/>
  <c r="AG19"/>
  <c r="AJ19" l="1"/>
  <c r="AI19"/>
  <c r="AH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AS17"/>
  <c r="AQ17"/>
  <c r="AP17"/>
  <c r="AO17"/>
  <c r="AN17"/>
  <c r="AL17"/>
  <c r="AK17"/>
  <c r="AS16"/>
  <c r="AQ16"/>
  <c r="AP16"/>
  <c r="AO16"/>
  <c r="AN16"/>
  <c r="AL16"/>
  <c r="AK16"/>
  <c r="AS15"/>
  <c r="AQ15"/>
  <c r="AP15"/>
  <c r="AO15"/>
  <c r="AN15"/>
  <c r="AL15"/>
  <c r="AK15"/>
  <c r="AS14"/>
  <c r="AQ14"/>
  <c r="AP14"/>
  <c r="AO14"/>
  <c r="AN14"/>
  <c r="AL14"/>
  <c r="AK14"/>
  <c r="AS13"/>
  <c r="AQ13"/>
  <c r="AP13"/>
  <c r="AO13"/>
  <c r="AN13"/>
  <c r="AL13"/>
  <c r="AK13"/>
  <c r="AS12"/>
  <c r="AQ12"/>
  <c r="AP12"/>
  <c r="AO12"/>
  <c r="AN12"/>
  <c r="AL12"/>
  <c r="AK12"/>
  <c r="AS11"/>
  <c r="AQ11"/>
  <c r="AP11"/>
  <c r="AO11"/>
  <c r="AN11"/>
  <c r="AL11"/>
  <c r="AK11"/>
  <c r="AS10"/>
  <c r="AQ10"/>
  <c r="AP10"/>
  <c r="AO10"/>
  <c r="AN10"/>
  <c r="AL10"/>
  <c r="AK10"/>
  <c r="AS9"/>
  <c r="AQ9"/>
  <c r="AP9"/>
  <c r="AO9"/>
  <c r="AN9"/>
  <c r="AL9"/>
  <c r="AK9"/>
  <c r="AS8"/>
  <c r="AQ8"/>
  <c r="AP8"/>
  <c r="AO8"/>
  <c r="AN8"/>
  <c r="AL8"/>
  <c r="AK8"/>
  <c r="AS7"/>
  <c r="AQ7"/>
  <c r="AP7"/>
  <c r="AO7"/>
  <c r="AN7"/>
  <c r="AL7"/>
  <c r="AK7"/>
  <c r="AT4"/>
  <c r="AS4"/>
  <c r="AR4"/>
  <c r="AQ4"/>
  <c r="AP4"/>
  <c r="AO4"/>
  <c r="AN4"/>
  <c r="AM4"/>
  <c r="AL4"/>
  <c r="AK4"/>
  <c r="G3"/>
  <c r="G2" s="1"/>
  <c r="F2"/>
  <c r="E2"/>
  <c r="AT8" l="1"/>
  <c r="AT9"/>
  <c r="AT13"/>
  <c r="AT17"/>
  <c r="AT7"/>
  <c r="AT15"/>
  <c r="AT11"/>
  <c r="AS19"/>
  <c r="AT16"/>
  <c r="AT12"/>
  <c r="AO19"/>
  <c r="AL19"/>
  <c r="AP19"/>
  <c r="AK19"/>
  <c r="H3"/>
  <c r="I3" s="1"/>
  <c r="J3" s="1"/>
  <c r="AN19"/>
  <c r="AR19"/>
  <c r="AM19"/>
  <c r="AQ19"/>
  <c r="AT10"/>
  <c r="AT14"/>
  <c r="I2" l="1"/>
  <c r="AT19"/>
  <c r="H2"/>
  <c r="J2"/>
  <c r="K3"/>
  <c r="L3" l="1"/>
  <c r="K2"/>
  <c r="L2" l="1"/>
  <c r="M3"/>
  <c r="N3" l="1"/>
  <c r="M2"/>
  <c r="O3" l="1"/>
  <c r="N2"/>
  <c r="P3" l="1"/>
  <c r="O2"/>
  <c r="Q3" l="1"/>
  <c r="P2"/>
  <c r="Q2" l="1"/>
  <c r="R3"/>
  <c r="R2" l="1"/>
  <c r="S3"/>
  <c r="T3" l="1"/>
  <c r="S2"/>
  <c r="T2" l="1"/>
  <c r="U3"/>
  <c r="V3" l="1"/>
  <c r="U2"/>
  <c r="W3" l="1"/>
  <c r="V2"/>
  <c r="X3" l="1"/>
  <c r="W2"/>
  <c r="Y3" l="1"/>
  <c r="X2"/>
  <c r="Z3" l="1"/>
  <c r="Y2"/>
  <c r="AA3" l="1"/>
  <c r="Z2"/>
  <c r="AB3" l="1"/>
  <c r="AA2"/>
  <c r="AB2" l="1"/>
  <c r="AC3"/>
  <c r="AD3" l="1"/>
  <c r="AC2"/>
  <c r="AD2" l="1"/>
  <c r="AE3"/>
  <c r="AF3" l="1"/>
  <c r="AE2"/>
  <c r="AG3" l="1"/>
  <c r="AF2"/>
  <c r="AG2" l="1"/>
  <c r="AH3"/>
  <c r="AI3" l="1"/>
  <c r="AH2"/>
  <c r="AJ3" l="1"/>
  <c r="AJ2" s="1"/>
  <c r="AI2"/>
</calcChain>
</file>

<file path=xl/sharedStrings.xml><?xml version="1.0" encoding="utf-8"?>
<sst xmlns="http://schemas.openxmlformats.org/spreadsheetml/2006/main" count="535" uniqueCount="53">
  <si>
    <t>PACE COMPUTER SERVICE</t>
  </si>
  <si>
    <t>Month</t>
  </si>
  <si>
    <t>January</t>
  </si>
  <si>
    <t>TPDDL SCG</t>
  </si>
  <si>
    <t>Summary</t>
  </si>
  <si>
    <t>Sr. No.</t>
  </si>
  <si>
    <t>Employee Name</t>
  </si>
  <si>
    <t>Emp ID</t>
  </si>
  <si>
    <t>Department</t>
  </si>
  <si>
    <t>Designation</t>
  </si>
  <si>
    <t>Present</t>
  </si>
  <si>
    <t>Absent</t>
  </si>
  <si>
    <t>Late</t>
  </si>
  <si>
    <t>Sick Leave</t>
  </si>
  <si>
    <t>Paid Leave</t>
  </si>
  <si>
    <t>Casual Leave</t>
  </si>
  <si>
    <t>Maternity Leave</t>
  </si>
  <si>
    <t>National Holiday</t>
  </si>
  <si>
    <t>Holiday</t>
  </si>
  <si>
    <t>Training</t>
  </si>
  <si>
    <t>ANIL KUMAR</t>
  </si>
  <si>
    <t>TPDDL SCG MRG</t>
  </si>
  <si>
    <t>INCHARGE</t>
  </si>
  <si>
    <t>P</t>
  </si>
  <si>
    <t>NH</t>
  </si>
  <si>
    <t>DHARMENDER MATHUR</t>
  </si>
  <si>
    <t>MR</t>
  </si>
  <si>
    <t>A</t>
  </si>
  <si>
    <t xml:space="preserve">DILSHAD </t>
  </si>
  <si>
    <t>PRAMOD KUMAR</t>
  </si>
  <si>
    <t>AMAN KUMAR</t>
  </si>
  <si>
    <t>SUNIL KUMAR</t>
  </si>
  <si>
    <t>ASHUTOSH BEHL</t>
  </si>
  <si>
    <t>HOSHYAR SINGH</t>
  </si>
  <si>
    <t>RAKESH KUMAR</t>
  </si>
  <si>
    <t>SONU</t>
  </si>
  <si>
    <t>DEEPAK BABU</t>
  </si>
  <si>
    <t>Daily Employee  Strength</t>
  </si>
  <si>
    <t>NOTE:</t>
  </si>
  <si>
    <t>L</t>
  </si>
  <si>
    <t>SL</t>
  </si>
  <si>
    <t>PL</t>
  </si>
  <si>
    <t>CL</t>
  </si>
  <si>
    <t>ML</t>
  </si>
  <si>
    <t>H</t>
  </si>
  <si>
    <t>T</t>
  </si>
  <si>
    <t>MANISH KUMAR</t>
  </si>
  <si>
    <t>TEEKAM CHAND DANGORIYA</t>
  </si>
  <si>
    <t>SAURAV</t>
  </si>
  <si>
    <t>AMIT</t>
  </si>
  <si>
    <t>COORDINATOR</t>
  </si>
  <si>
    <t>EDP</t>
  </si>
  <si>
    <t>NEW</t>
  </si>
</sst>
</file>

<file path=xl/styles.xml><?xml version="1.0" encoding="utf-8"?>
<styleSheet xmlns="http://schemas.openxmlformats.org/spreadsheetml/2006/main">
  <numFmts count="2">
    <numFmt numFmtId="164" formatCode="mmm\-yyyy"/>
    <numFmt numFmtId="165" formatCode="[$-409]d\-mmm"/>
  </numFmts>
  <fonts count="11">
    <font>
      <sz val="11"/>
      <color theme="1"/>
      <name val="Calibri"/>
      <scheme val="minor"/>
    </font>
    <font>
      <b/>
      <u/>
      <sz val="18"/>
      <color rgb="FFFFFF00"/>
      <name val="Libre Baskerville"/>
    </font>
    <font>
      <sz val="11"/>
      <name val="Calibri"/>
      <family val="2"/>
    </font>
    <font>
      <b/>
      <sz val="18"/>
      <color theme="0"/>
      <name val="Calibri"/>
      <family val="2"/>
    </font>
    <font>
      <sz val="11"/>
      <color theme="1"/>
      <name val="Calibri"/>
      <family val="2"/>
    </font>
    <font>
      <b/>
      <sz val="18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C4BD97"/>
        <bgColor rgb="FFC4BD97"/>
      </patternFill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6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3" fillId="2" borderId="5" xfId="0" applyFont="1" applyFill="1" applyBorder="1" applyAlignment="1">
      <alignment horizontal="center"/>
    </xf>
    <xf numFmtId="0" fontId="4" fillId="0" borderId="5" xfId="0" applyFont="1" applyBorder="1"/>
    <xf numFmtId="164" fontId="5" fillId="3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1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53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2" sqref="A2:D2"/>
    </sheetView>
  </sheetViews>
  <sheetFormatPr defaultColWidth="14.42578125" defaultRowHeight="15" customHeight="1"/>
  <cols>
    <col min="1" max="1" width="8.7109375" customWidth="1"/>
    <col min="2" max="2" width="28.140625" customWidth="1"/>
    <col min="3" max="3" width="16.7109375" customWidth="1"/>
    <col min="4" max="4" width="17.5703125" customWidth="1"/>
    <col min="5" max="5" width="18" customWidth="1"/>
    <col min="6" max="6" width="9.85546875" customWidth="1"/>
    <col min="7" max="14" width="12" customWidth="1"/>
    <col min="15" max="15" width="11.5703125" customWidth="1"/>
    <col min="16" max="16" width="11.140625" customWidth="1"/>
    <col min="17" max="24" width="11.5703125" customWidth="1"/>
    <col min="25" max="25" width="12" customWidth="1"/>
    <col min="26" max="26" width="11.5703125" customWidth="1"/>
    <col min="27" max="35" width="12" customWidth="1"/>
    <col min="36" max="36" width="11.5703125" customWidth="1"/>
    <col min="37" max="37" width="11.42578125" customWidth="1"/>
    <col min="38" max="38" width="10.5703125" customWidth="1"/>
    <col min="39" max="39" width="8.7109375" customWidth="1"/>
    <col min="40" max="40" width="9.42578125" customWidth="1"/>
    <col min="41" max="41" width="11.42578125" customWidth="1"/>
    <col min="42" max="42" width="11.7109375" customWidth="1"/>
    <col min="43" max="43" width="14.5703125" customWidth="1"/>
    <col min="44" max="44" width="13.5703125" customWidth="1"/>
    <col min="45" max="45" width="11" customWidth="1"/>
    <col min="46" max="46" width="11.85546875" customWidth="1"/>
    <col min="47" max="47" width="8.7109375" customWidth="1"/>
  </cols>
  <sheetData>
    <row r="1" spans="1:46" ht="23.25">
      <c r="A1" s="20" t="s">
        <v>0</v>
      </c>
      <c r="B1" s="21"/>
      <c r="C1" s="21"/>
      <c r="D1" s="21"/>
      <c r="E1" s="4" t="s">
        <v>1</v>
      </c>
      <c r="F1" s="22" t="s">
        <v>2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23.25">
      <c r="A2" s="23" t="s">
        <v>3</v>
      </c>
      <c r="B2" s="21"/>
      <c r="C2" s="21"/>
      <c r="D2" s="21"/>
      <c r="E2" s="6">
        <f>F3</f>
        <v>45200</v>
      </c>
      <c r="F2" s="7" t="str">
        <f t="shared" ref="F2:AJ2" si="0">TEXT(F3,"ddd")</f>
        <v>Sun</v>
      </c>
      <c r="G2" s="7" t="str">
        <f t="shared" si="0"/>
        <v>Mon</v>
      </c>
      <c r="H2" s="7" t="str">
        <f t="shared" si="0"/>
        <v>Tue</v>
      </c>
      <c r="I2" s="7" t="str">
        <f t="shared" si="0"/>
        <v>Wed</v>
      </c>
      <c r="J2" s="7" t="str">
        <f t="shared" si="0"/>
        <v>Thu</v>
      </c>
      <c r="K2" s="7" t="str">
        <f t="shared" si="0"/>
        <v>Fri</v>
      </c>
      <c r="L2" s="7" t="str">
        <f t="shared" si="0"/>
        <v>Sat</v>
      </c>
      <c r="M2" s="7" t="str">
        <f t="shared" si="0"/>
        <v>Sun</v>
      </c>
      <c r="N2" s="7" t="str">
        <f t="shared" si="0"/>
        <v>Mon</v>
      </c>
      <c r="O2" s="7" t="str">
        <f t="shared" si="0"/>
        <v>Tue</v>
      </c>
      <c r="P2" s="7" t="str">
        <f t="shared" si="0"/>
        <v>Wed</v>
      </c>
      <c r="Q2" s="7" t="str">
        <f t="shared" si="0"/>
        <v>Thu</v>
      </c>
      <c r="R2" s="7" t="str">
        <f t="shared" si="0"/>
        <v>Fri</v>
      </c>
      <c r="S2" s="7" t="str">
        <f t="shared" si="0"/>
        <v>Sat</v>
      </c>
      <c r="T2" s="7" t="str">
        <f t="shared" si="0"/>
        <v>Sun</v>
      </c>
      <c r="U2" s="7" t="str">
        <f t="shared" si="0"/>
        <v>Mon</v>
      </c>
      <c r="V2" s="7" t="str">
        <f t="shared" si="0"/>
        <v>Tue</v>
      </c>
      <c r="W2" s="7" t="str">
        <f t="shared" si="0"/>
        <v>Wed</v>
      </c>
      <c r="X2" s="7" t="str">
        <f t="shared" si="0"/>
        <v>Thu</v>
      </c>
      <c r="Y2" s="7" t="str">
        <f t="shared" si="0"/>
        <v>Fri</v>
      </c>
      <c r="Z2" s="7" t="str">
        <f t="shared" si="0"/>
        <v>Sat</v>
      </c>
      <c r="AA2" s="7" t="str">
        <f t="shared" si="0"/>
        <v>Sun</v>
      </c>
      <c r="AB2" s="7" t="str">
        <f t="shared" si="0"/>
        <v>Mon</v>
      </c>
      <c r="AC2" s="7" t="str">
        <f t="shared" si="0"/>
        <v>Tue</v>
      </c>
      <c r="AD2" s="7" t="str">
        <f t="shared" si="0"/>
        <v>Wed</v>
      </c>
      <c r="AE2" s="7" t="str">
        <f t="shared" si="0"/>
        <v>Thu</v>
      </c>
      <c r="AF2" s="7" t="str">
        <f t="shared" si="0"/>
        <v>Fri</v>
      </c>
      <c r="AG2" s="7" t="str">
        <f t="shared" si="0"/>
        <v>Sat</v>
      </c>
      <c r="AH2" s="7" t="str">
        <f t="shared" si="0"/>
        <v>Sun</v>
      </c>
      <c r="AI2" s="7" t="str">
        <f t="shared" si="0"/>
        <v>Mon</v>
      </c>
      <c r="AJ2" s="7" t="str">
        <f t="shared" si="0"/>
        <v>Tue</v>
      </c>
      <c r="AK2" s="22" t="s">
        <v>4</v>
      </c>
      <c r="AL2" s="21"/>
      <c r="AM2" s="21"/>
      <c r="AN2" s="21"/>
      <c r="AO2" s="21"/>
      <c r="AP2" s="21"/>
      <c r="AQ2" s="21"/>
      <c r="AR2" s="21"/>
      <c r="AS2" s="21"/>
      <c r="AT2" s="21"/>
    </row>
    <row r="3" spans="1:46" ht="31.5">
      <c r="A3" s="8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9">
        <v>45200</v>
      </c>
      <c r="G3" s="10">
        <f t="shared" ref="G3:AJ3" si="1">+F3+1</f>
        <v>45201</v>
      </c>
      <c r="H3" s="10">
        <f t="shared" si="1"/>
        <v>45202</v>
      </c>
      <c r="I3" s="10">
        <f t="shared" si="1"/>
        <v>45203</v>
      </c>
      <c r="J3" s="10">
        <f t="shared" si="1"/>
        <v>45204</v>
      </c>
      <c r="K3" s="10">
        <f t="shared" si="1"/>
        <v>45205</v>
      </c>
      <c r="L3" s="10">
        <f t="shared" si="1"/>
        <v>45206</v>
      </c>
      <c r="M3" s="10">
        <f t="shared" si="1"/>
        <v>45207</v>
      </c>
      <c r="N3" s="10">
        <f t="shared" si="1"/>
        <v>45208</v>
      </c>
      <c r="O3" s="10">
        <f t="shared" si="1"/>
        <v>45209</v>
      </c>
      <c r="P3" s="10">
        <f t="shared" si="1"/>
        <v>45210</v>
      </c>
      <c r="Q3" s="10">
        <f t="shared" si="1"/>
        <v>45211</v>
      </c>
      <c r="R3" s="10">
        <f t="shared" si="1"/>
        <v>45212</v>
      </c>
      <c r="S3" s="10">
        <f t="shared" si="1"/>
        <v>45213</v>
      </c>
      <c r="T3" s="10">
        <f t="shared" si="1"/>
        <v>45214</v>
      </c>
      <c r="U3" s="10">
        <f t="shared" si="1"/>
        <v>45215</v>
      </c>
      <c r="V3" s="10">
        <f t="shared" si="1"/>
        <v>45216</v>
      </c>
      <c r="W3" s="10">
        <f t="shared" si="1"/>
        <v>45217</v>
      </c>
      <c r="X3" s="10">
        <f t="shared" si="1"/>
        <v>45218</v>
      </c>
      <c r="Y3" s="10">
        <f t="shared" si="1"/>
        <v>45219</v>
      </c>
      <c r="Z3" s="10">
        <f t="shared" si="1"/>
        <v>45220</v>
      </c>
      <c r="AA3" s="10">
        <f t="shared" si="1"/>
        <v>45221</v>
      </c>
      <c r="AB3" s="10">
        <f t="shared" si="1"/>
        <v>45222</v>
      </c>
      <c r="AC3" s="10">
        <f t="shared" si="1"/>
        <v>45223</v>
      </c>
      <c r="AD3" s="10">
        <f t="shared" si="1"/>
        <v>45224</v>
      </c>
      <c r="AE3" s="10">
        <f t="shared" si="1"/>
        <v>45225</v>
      </c>
      <c r="AF3" s="10">
        <f t="shared" si="1"/>
        <v>45226</v>
      </c>
      <c r="AG3" s="10">
        <f t="shared" si="1"/>
        <v>45227</v>
      </c>
      <c r="AH3" s="10">
        <f t="shared" si="1"/>
        <v>45228</v>
      </c>
      <c r="AI3" s="10">
        <f t="shared" si="1"/>
        <v>45229</v>
      </c>
      <c r="AJ3" s="10">
        <f t="shared" si="1"/>
        <v>45230</v>
      </c>
      <c r="AK3" s="11" t="s">
        <v>10</v>
      </c>
      <c r="AL3" s="11" t="s">
        <v>11</v>
      </c>
      <c r="AM3" s="11" t="s">
        <v>12</v>
      </c>
      <c r="AN3" s="11" t="s">
        <v>13</v>
      </c>
      <c r="AO3" s="11" t="s">
        <v>14</v>
      </c>
      <c r="AP3" s="11" t="s">
        <v>15</v>
      </c>
      <c r="AQ3" s="11" t="s">
        <v>16</v>
      </c>
      <c r="AR3" s="11" t="s">
        <v>17</v>
      </c>
      <c r="AS3" s="11" t="s">
        <v>18</v>
      </c>
      <c r="AT3" s="11" t="s">
        <v>19</v>
      </c>
    </row>
    <row r="4" spans="1:46" ht="15.75">
      <c r="A4" s="8">
        <v>1</v>
      </c>
      <c r="B4" s="12" t="s">
        <v>20</v>
      </c>
      <c r="C4" s="13">
        <v>13249</v>
      </c>
      <c r="D4" s="14" t="s">
        <v>21</v>
      </c>
      <c r="E4" s="13" t="s">
        <v>22</v>
      </c>
      <c r="F4" s="15" t="s">
        <v>23</v>
      </c>
      <c r="G4" s="15" t="s">
        <v>24</v>
      </c>
      <c r="H4" s="15" t="s">
        <v>23</v>
      </c>
      <c r="I4" s="15" t="s">
        <v>23</v>
      </c>
      <c r="J4" s="15" t="s">
        <v>23</v>
      </c>
      <c r="K4" s="15" t="s">
        <v>23</v>
      </c>
      <c r="L4" s="7" t="s">
        <v>23</v>
      </c>
      <c r="M4" s="15" t="s">
        <v>23</v>
      </c>
      <c r="N4" s="15" t="s">
        <v>23</v>
      </c>
      <c r="O4" s="15" t="s">
        <v>23</v>
      </c>
      <c r="P4" s="15" t="s">
        <v>23</v>
      </c>
      <c r="Q4" s="15" t="s">
        <v>23</v>
      </c>
      <c r="R4" s="15" t="s">
        <v>23</v>
      </c>
      <c r="S4" s="16" t="s">
        <v>23</v>
      </c>
      <c r="T4" s="15" t="s">
        <v>23</v>
      </c>
      <c r="U4" s="15" t="s">
        <v>23</v>
      </c>
      <c r="V4" s="15" t="s">
        <v>23</v>
      </c>
      <c r="W4" s="15" t="s">
        <v>23</v>
      </c>
      <c r="X4" s="15" t="s">
        <v>23</v>
      </c>
      <c r="Y4" s="15" t="s">
        <v>23</v>
      </c>
      <c r="Z4" s="16" t="s">
        <v>23</v>
      </c>
      <c r="AA4" s="15" t="s">
        <v>23</v>
      </c>
      <c r="AB4" s="15" t="s">
        <v>23</v>
      </c>
      <c r="AC4" s="15" t="s">
        <v>39</v>
      </c>
      <c r="AD4" s="15" t="s">
        <v>23</v>
      </c>
      <c r="AE4" s="15" t="s">
        <v>23</v>
      </c>
      <c r="AF4" s="15" t="s">
        <v>23</v>
      </c>
      <c r="AG4" s="16" t="s">
        <v>23</v>
      </c>
      <c r="AH4" s="15" t="s">
        <v>39</v>
      </c>
      <c r="AI4" s="15" t="s">
        <v>23</v>
      </c>
      <c r="AJ4" s="15" t="s">
        <v>23</v>
      </c>
      <c r="AK4" s="7">
        <f t="shared" ref="AK4:AK17" si="2">COUNTIF(F4:AJ4,"P")</f>
        <v>28</v>
      </c>
      <c r="AL4" s="7">
        <f t="shared" ref="AL4:AL17" si="3">COUNTIF(F4:AJ4,"A")</f>
        <v>0</v>
      </c>
      <c r="AM4" s="7">
        <f t="shared" ref="AM4:AM18" si="4">COUNTIF(F4:AJ4,"L")</f>
        <v>2</v>
      </c>
      <c r="AN4" s="7">
        <f>COUNTIF(F4:AJ4,"SL")</f>
        <v>0</v>
      </c>
      <c r="AO4" s="7">
        <f>COUNTIF(F4:AJ4,"PL")</f>
        <v>0</v>
      </c>
      <c r="AP4" s="7">
        <f>COUNTIF(F4:AJ4,"CL")</f>
        <v>0</v>
      </c>
      <c r="AQ4" s="7">
        <f>COUNTIF(F4:AJ4,"ML")</f>
        <v>0</v>
      </c>
      <c r="AR4" s="7">
        <f t="shared" ref="AR4:AR18" si="5">COUNTIF(F4:AJ4,"NH")</f>
        <v>1</v>
      </c>
      <c r="AS4" s="7">
        <f t="shared" ref="AS4:AS17" si="6">COUNTIF(F4:AJ4,"H")</f>
        <v>0</v>
      </c>
      <c r="AT4" s="7">
        <f>COUNTIF(F4:AJ4,"TR")</f>
        <v>0</v>
      </c>
    </row>
    <row r="5" spans="1:46" ht="15.75">
      <c r="A5" s="8">
        <v>2</v>
      </c>
      <c r="B5" s="12" t="s">
        <v>46</v>
      </c>
      <c r="C5" s="13">
        <v>13109</v>
      </c>
      <c r="D5" s="14" t="s">
        <v>21</v>
      </c>
      <c r="E5" s="13" t="s">
        <v>50</v>
      </c>
      <c r="F5" s="15" t="s">
        <v>23</v>
      </c>
      <c r="G5" s="15" t="s">
        <v>24</v>
      </c>
      <c r="H5" s="15" t="s">
        <v>23</v>
      </c>
      <c r="I5" s="15" t="s">
        <v>23</v>
      </c>
      <c r="J5" s="15" t="s">
        <v>23</v>
      </c>
      <c r="K5" s="15" t="s">
        <v>23</v>
      </c>
      <c r="L5" s="7" t="s">
        <v>23</v>
      </c>
      <c r="M5" s="15" t="s">
        <v>39</v>
      </c>
      <c r="N5" s="15" t="s">
        <v>23</v>
      </c>
      <c r="O5" s="15" t="s">
        <v>23</v>
      </c>
      <c r="P5" s="15" t="s">
        <v>23</v>
      </c>
      <c r="Q5" s="15" t="s">
        <v>23</v>
      </c>
      <c r="R5" s="15" t="s">
        <v>23</v>
      </c>
      <c r="S5" s="16" t="s">
        <v>23</v>
      </c>
      <c r="T5" s="15" t="s">
        <v>39</v>
      </c>
      <c r="U5" s="15" t="s">
        <v>23</v>
      </c>
      <c r="V5" s="15" t="s">
        <v>23</v>
      </c>
      <c r="W5" s="15" t="s">
        <v>23</v>
      </c>
      <c r="X5" s="15" t="s">
        <v>23</v>
      </c>
      <c r="Y5" s="15" t="s">
        <v>23</v>
      </c>
      <c r="Z5" s="16" t="s">
        <v>23</v>
      </c>
      <c r="AA5" s="15" t="s">
        <v>39</v>
      </c>
      <c r="AB5" s="15" t="s">
        <v>23</v>
      </c>
      <c r="AC5" s="15" t="s">
        <v>23</v>
      </c>
      <c r="AD5" s="15" t="s">
        <v>23</v>
      </c>
      <c r="AE5" s="15" t="s">
        <v>23</v>
      </c>
      <c r="AF5" s="15" t="s">
        <v>23</v>
      </c>
      <c r="AG5" s="16" t="s">
        <v>23</v>
      </c>
      <c r="AH5" s="15" t="s">
        <v>39</v>
      </c>
      <c r="AI5" s="15" t="s">
        <v>23</v>
      </c>
      <c r="AJ5" s="15" t="s">
        <v>23</v>
      </c>
      <c r="AK5" s="7">
        <f t="shared" ref="AK5" si="7">COUNTIF(F5:AJ5,"P")</f>
        <v>26</v>
      </c>
      <c r="AL5" s="7">
        <f t="shared" ref="AL5" si="8">COUNTIF(F5:AJ5,"A")</f>
        <v>0</v>
      </c>
      <c r="AM5" s="7">
        <f t="shared" si="4"/>
        <v>4</v>
      </c>
      <c r="AN5" s="7">
        <f>COUNTIF(F5:AJ5,"SL")</f>
        <v>0</v>
      </c>
      <c r="AO5" s="7">
        <f>COUNTIF(F5:AJ5,"PL")</f>
        <v>0</v>
      </c>
      <c r="AP5" s="7">
        <f>COUNTIF(F5:AJ5,"CL")</f>
        <v>0</v>
      </c>
      <c r="AQ5" s="7">
        <f>COUNTIF(F5:AJ5,"ML")</f>
        <v>0</v>
      </c>
      <c r="AR5" s="7">
        <f t="shared" si="5"/>
        <v>1</v>
      </c>
      <c r="AS5" s="7">
        <f t="shared" ref="AS5" si="9">COUNTIF(F5:AJ5,"H")</f>
        <v>0</v>
      </c>
      <c r="AT5" s="7">
        <f>COUNTIF(F5:AJ5,"TR")</f>
        <v>0</v>
      </c>
    </row>
    <row r="6" spans="1:46" ht="15.75">
      <c r="A6" s="8">
        <v>3</v>
      </c>
      <c r="B6" s="12" t="s">
        <v>47</v>
      </c>
      <c r="C6" s="13">
        <v>13236</v>
      </c>
      <c r="D6" s="14" t="s">
        <v>21</v>
      </c>
      <c r="E6" s="13" t="s">
        <v>51</v>
      </c>
      <c r="F6" s="15" t="s">
        <v>23</v>
      </c>
      <c r="G6" s="15" t="s">
        <v>24</v>
      </c>
      <c r="H6" s="15" t="s">
        <v>23</v>
      </c>
      <c r="I6" s="15" t="s">
        <v>23</v>
      </c>
      <c r="J6" s="15" t="s">
        <v>23</v>
      </c>
      <c r="K6" s="15" t="s">
        <v>23</v>
      </c>
      <c r="L6" s="7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23</v>
      </c>
      <c r="T6" s="15" t="s">
        <v>23</v>
      </c>
      <c r="U6" s="15" t="s">
        <v>23</v>
      </c>
      <c r="V6" s="15" t="s">
        <v>23</v>
      </c>
      <c r="W6" s="15" t="s">
        <v>23</v>
      </c>
      <c r="X6" s="15" t="s">
        <v>23</v>
      </c>
      <c r="Y6" s="15" t="s">
        <v>23</v>
      </c>
      <c r="Z6" s="16" t="s">
        <v>23</v>
      </c>
      <c r="AA6" s="15" t="s">
        <v>39</v>
      </c>
      <c r="AB6" s="15" t="s">
        <v>23</v>
      </c>
      <c r="AC6" s="15" t="s">
        <v>39</v>
      </c>
      <c r="AD6" s="15" t="s">
        <v>23</v>
      </c>
      <c r="AE6" s="15" t="s">
        <v>23</v>
      </c>
      <c r="AF6" s="15" t="s">
        <v>23</v>
      </c>
      <c r="AG6" s="16" t="s">
        <v>23</v>
      </c>
      <c r="AH6" s="15" t="s">
        <v>23</v>
      </c>
      <c r="AI6" s="15" t="s">
        <v>23</v>
      </c>
      <c r="AJ6" s="15" t="s">
        <v>23</v>
      </c>
      <c r="AK6" s="7">
        <f t="shared" ref="AK6" si="10">COUNTIF(F6:AJ6,"P")</f>
        <v>28</v>
      </c>
      <c r="AL6" s="7">
        <f t="shared" ref="AL6" si="11">COUNTIF(F6:AJ6,"A")</f>
        <v>0</v>
      </c>
      <c r="AM6" s="7">
        <f t="shared" si="4"/>
        <v>2</v>
      </c>
      <c r="AN6" s="7">
        <f>COUNTIF(F6:AJ6,"SL")</f>
        <v>0</v>
      </c>
      <c r="AO6" s="7">
        <f>COUNTIF(F6:AJ6,"PL")</f>
        <v>0</v>
      </c>
      <c r="AP6" s="7">
        <f>COUNTIF(F6:AJ6,"CL")</f>
        <v>0</v>
      </c>
      <c r="AQ6" s="7">
        <f>COUNTIF(F6:AJ6,"ML")</f>
        <v>0</v>
      </c>
      <c r="AR6" s="7">
        <f t="shared" si="5"/>
        <v>1</v>
      </c>
      <c r="AS6" s="7">
        <f t="shared" ref="AS6" si="12">COUNTIF(F6:AJ6,"H")</f>
        <v>0</v>
      </c>
      <c r="AT6" s="7">
        <f>COUNTIF(F6:AJ6,"TR")</f>
        <v>0</v>
      </c>
    </row>
    <row r="7" spans="1:46" ht="15.75">
      <c r="A7" s="8">
        <v>4</v>
      </c>
      <c r="B7" s="12" t="s">
        <v>25</v>
      </c>
      <c r="C7" s="13">
        <v>13243</v>
      </c>
      <c r="D7" s="14" t="s">
        <v>21</v>
      </c>
      <c r="E7" s="13" t="s">
        <v>26</v>
      </c>
      <c r="F7" s="15" t="s">
        <v>23</v>
      </c>
      <c r="G7" s="15" t="s">
        <v>24</v>
      </c>
      <c r="H7" s="15" t="s">
        <v>23</v>
      </c>
      <c r="I7" s="15" t="s">
        <v>39</v>
      </c>
      <c r="J7" s="15" t="s">
        <v>23</v>
      </c>
      <c r="K7" s="15" t="s">
        <v>23</v>
      </c>
      <c r="L7" s="7" t="s">
        <v>23</v>
      </c>
      <c r="M7" s="15" t="s">
        <v>39</v>
      </c>
      <c r="N7" s="15" t="s">
        <v>23</v>
      </c>
      <c r="O7" s="15" t="s">
        <v>23</v>
      </c>
      <c r="P7" s="15" t="s">
        <v>23</v>
      </c>
      <c r="Q7" s="15" t="s">
        <v>23</v>
      </c>
      <c r="R7" s="15" t="s">
        <v>23</v>
      </c>
      <c r="S7" s="16" t="s">
        <v>23</v>
      </c>
      <c r="T7" s="15" t="s">
        <v>23</v>
      </c>
      <c r="U7" s="15" t="s">
        <v>23</v>
      </c>
      <c r="V7" s="15" t="s">
        <v>23</v>
      </c>
      <c r="W7" s="15" t="s">
        <v>23</v>
      </c>
      <c r="X7" s="15" t="s">
        <v>23</v>
      </c>
      <c r="Y7" s="15" t="s">
        <v>23</v>
      </c>
      <c r="Z7" s="16" t="s">
        <v>23</v>
      </c>
      <c r="AA7" s="15" t="s">
        <v>23</v>
      </c>
      <c r="AB7" s="15" t="s">
        <v>23</v>
      </c>
      <c r="AC7" s="15" t="s">
        <v>39</v>
      </c>
      <c r="AD7" s="15" t="s">
        <v>23</v>
      </c>
      <c r="AE7" s="15" t="s">
        <v>23</v>
      </c>
      <c r="AF7" s="15" t="s">
        <v>23</v>
      </c>
      <c r="AG7" s="16" t="s">
        <v>23</v>
      </c>
      <c r="AH7" s="15" t="s">
        <v>23</v>
      </c>
      <c r="AI7" s="15" t="s">
        <v>39</v>
      </c>
      <c r="AJ7" s="15" t="s">
        <v>23</v>
      </c>
      <c r="AK7" s="7">
        <f t="shared" si="2"/>
        <v>26</v>
      </c>
      <c r="AL7" s="7">
        <f t="shared" si="3"/>
        <v>0</v>
      </c>
      <c r="AM7" s="7">
        <f t="shared" si="4"/>
        <v>4</v>
      </c>
      <c r="AN7" s="7">
        <f t="shared" ref="AN7:AN17" si="13">COUNTIF(F7:AJ7,"HDP")</f>
        <v>0</v>
      </c>
      <c r="AO7" s="7">
        <f t="shared" ref="AO7:AO17" si="14">COUNTIF(F7:AJ7,"LC")</f>
        <v>0</v>
      </c>
      <c r="AP7" s="7">
        <f t="shared" ref="AP7:AP17" si="15">COUNTIF(F7:AJ7,"SL")</f>
        <v>0</v>
      </c>
      <c r="AQ7" s="7">
        <f t="shared" ref="AQ7:AQ17" si="16">COUNTIF(F7:AJ7,"EL")</f>
        <v>0</v>
      </c>
      <c r="AR7" s="7">
        <f t="shared" si="5"/>
        <v>1</v>
      </c>
      <c r="AS7" s="7">
        <f t="shared" si="6"/>
        <v>0</v>
      </c>
      <c r="AT7" s="7">
        <f t="shared" ref="AT7:AT17" si="17">COUNTIF(F7:AL7,"Cmp-Off")</f>
        <v>0</v>
      </c>
    </row>
    <row r="8" spans="1:46" ht="15.75">
      <c r="A8" s="8">
        <v>5</v>
      </c>
      <c r="B8" s="12" t="s">
        <v>28</v>
      </c>
      <c r="C8" s="13">
        <v>13244</v>
      </c>
      <c r="D8" s="14" t="s">
        <v>21</v>
      </c>
      <c r="E8" s="13" t="s">
        <v>26</v>
      </c>
      <c r="F8" s="15" t="s">
        <v>23</v>
      </c>
      <c r="G8" s="15" t="s">
        <v>24</v>
      </c>
      <c r="H8" s="15" t="s">
        <v>23</v>
      </c>
      <c r="I8" s="15" t="s">
        <v>39</v>
      </c>
      <c r="J8" s="15" t="s">
        <v>23</v>
      </c>
      <c r="K8" s="15" t="s">
        <v>23</v>
      </c>
      <c r="L8" s="7" t="s">
        <v>23</v>
      </c>
      <c r="M8" s="15" t="s">
        <v>39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23</v>
      </c>
      <c r="T8" s="15" t="s">
        <v>23</v>
      </c>
      <c r="U8" s="15" t="s">
        <v>23</v>
      </c>
      <c r="V8" s="15" t="s">
        <v>23</v>
      </c>
      <c r="W8" s="15" t="s">
        <v>23</v>
      </c>
      <c r="X8" s="15" t="s">
        <v>23</v>
      </c>
      <c r="Y8" s="15" t="s">
        <v>23</v>
      </c>
      <c r="Z8" s="16" t="s">
        <v>23</v>
      </c>
      <c r="AA8" s="15" t="s">
        <v>23</v>
      </c>
      <c r="AB8" s="15" t="s">
        <v>23</v>
      </c>
      <c r="AC8" s="15" t="s">
        <v>39</v>
      </c>
      <c r="AD8" s="15" t="s">
        <v>23</v>
      </c>
      <c r="AE8" s="15" t="s">
        <v>23</v>
      </c>
      <c r="AF8" s="15" t="s">
        <v>39</v>
      </c>
      <c r="AG8" s="15" t="s">
        <v>39</v>
      </c>
      <c r="AH8" s="15" t="s">
        <v>23</v>
      </c>
      <c r="AI8" s="15" t="s">
        <v>23</v>
      </c>
      <c r="AJ8" s="15" t="s">
        <v>23</v>
      </c>
      <c r="AK8" s="7">
        <f t="shared" si="2"/>
        <v>25</v>
      </c>
      <c r="AL8" s="7">
        <f t="shared" si="3"/>
        <v>0</v>
      </c>
      <c r="AM8" s="7">
        <f t="shared" si="4"/>
        <v>5</v>
      </c>
      <c r="AN8" s="7">
        <f t="shared" si="13"/>
        <v>0</v>
      </c>
      <c r="AO8" s="7">
        <f t="shared" si="14"/>
        <v>0</v>
      </c>
      <c r="AP8" s="7">
        <f t="shared" si="15"/>
        <v>0</v>
      </c>
      <c r="AQ8" s="7">
        <f t="shared" si="16"/>
        <v>0</v>
      </c>
      <c r="AR8" s="7">
        <f t="shared" si="5"/>
        <v>1</v>
      </c>
      <c r="AS8" s="7">
        <f t="shared" si="6"/>
        <v>0</v>
      </c>
      <c r="AT8" s="7">
        <f t="shared" si="17"/>
        <v>0</v>
      </c>
    </row>
    <row r="9" spans="1:46" ht="15.75">
      <c r="A9" s="8">
        <v>6</v>
      </c>
      <c r="B9" s="12" t="s">
        <v>29</v>
      </c>
      <c r="C9" s="13">
        <v>13245</v>
      </c>
      <c r="D9" s="14" t="s">
        <v>21</v>
      </c>
      <c r="E9" s="13" t="s">
        <v>26</v>
      </c>
      <c r="F9" s="15" t="s">
        <v>23</v>
      </c>
      <c r="G9" s="15" t="s">
        <v>24</v>
      </c>
      <c r="H9" s="15" t="s">
        <v>23</v>
      </c>
      <c r="I9" s="15" t="s">
        <v>39</v>
      </c>
      <c r="J9" s="15" t="s">
        <v>23</v>
      </c>
      <c r="K9" s="15" t="s">
        <v>23</v>
      </c>
      <c r="L9" s="7" t="s">
        <v>23</v>
      </c>
      <c r="M9" s="15" t="s">
        <v>39</v>
      </c>
      <c r="N9" s="15" t="s">
        <v>23</v>
      </c>
      <c r="O9" s="15" t="s">
        <v>23</v>
      </c>
      <c r="P9" s="15" t="s">
        <v>23</v>
      </c>
      <c r="Q9" s="15" t="s">
        <v>23</v>
      </c>
      <c r="R9" s="15" t="s">
        <v>23</v>
      </c>
      <c r="S9" s="16" t="s">
        <v>23</v>
      </c>
      <c r="T9" s="15" t="s">
        <v>23</v>
      </c>
      <c r="U9" s="15" t="s">
        <v>23</v>
      </c>
      <c r="V9" s="15" t="s">
        <v>23</v>
      </c>
      <c r="W9" s="15" t="s">
        <v>23</v>
      </c>
      <c r="X9" s="15" t="s">
        <v>23</v>
      </c>
      <c r="Y9" s="15" t="s">
        <v>23</v>
      </c>
      <c r="Z9" s="16" t="s">
        <v>23</v>
      </c>
      <c r="AA9" s="15" t="s">
        <v>23</v>
      </c>
      <c r="AB9" s="15" t="s">
        <v>23</v>
      </c>
      <c r="AC9" s="15" t="s">
        <v>23</v>
      </c>
      <c r="AD9" s="15" t="s">
        <v>23</v>
      </c>
      <c r="AE9" s="15" t="s">
        <v>23</v>
      </c>
      <c r="AF9" s="15" t="s">
        <v>23</v>
      </c>
      <c r="AG9" s="16" t="s">
        <v>23</v>
      </c>
      <c r="AH9" s="15" t="s">
        <v>23</v>
      </c>
      <c r="AI9" s="15" t="s">
        <v>23</v>
      </c>
      <c r="AJ9" s="15" t="s">
        <v>23</v>
      </c>
      <c r="AK9" s="7">
        <f t="shared" si="2"/>
        <v>28</v>
      </c>
      <c r="AL9" s="7">
        <f t="shared" si="3"/>
        <v>0</v>
      </c>
      <c r="AM9" s="7">
        <f t="shared" si="4"/>
        <v>2</v>
      </c>
      <c r="AN9" s="7">
        <f t="shared" si="13"/>
        <v>0</v>
      </c>
      <c r="AO9" s="7">
        <f t="shared" si="14"/>
        <v>0</v>
      </c>
      <c r="AP9" s="7">
        <f t="shared" si="15"/>
        <v>0</v>
      </c>
      <c r="AQ9" s="7">
        <f t="shared" si="16"/>
        <v>0</v>
      </c>
      <c r="AR9" s="7">
        <f t="shared" si="5"/>
        <v>1</v>
      </c>
      <c r="AS9" s="7">
        <f t="shared" si="6"/>
        <v>0</v>
      </c>
      <c r="AT9" s="7">
        <f t="shared" si="17"/>
        <v>0</v>
      </c>
    </row>
    <row r="10" spans="1:46" ht="15.75">
      <c r="A10" s="8">
        <v>7</v>
      </c>
      <c r="B10" s="12" t="s">
        <v>30</v>
      </c>
      <c r="C10" s="13">
        <v>13246</v>
      </c>
      <c r="D10" s="14" t="s">
        <v>21</v>
      </c>
      <c r="E10" s="13" t="s">
        <v>26</v>
      </c>
      <c r="F10" s="15" t="s">
        <v>23</v>
      </c>
      <c r="G10" s="15" t="s">
        <v>24</v>
      </c>
      <c r="H10" s="15" t="s">
        <v>23</v>
      </c>
      <c r="I10" s="15" t="s">
        <v>23</v>
      </c>
      <c r="J10" s="15" t="s">
        <v>39</v>
      </c>
      <c r="K10" s="15" t="s">
        <v>23</v>
      </c>
      <c r="L10" s="7" t="s">
        <v>23</v>
      </c>
      <c r="M10" s="15" t="s">
        <v>23</v>
      </c>
      <c r="N10" s="15" t="s">
        <v>23</v>
      </c>
      <c r="O10" s="15" t="s">
        <v>23</v>
      </c>
      <c r="P10" s="15" t="s">
        <v>23</v>
      </c>
      <c r="Q10" s="15" t="s">
        <v>23</v>
      </c>
      <c r="R10" s="15" t="s">
        <v>23</v>
      </c>
      <c r="S10" s="16" t="s">
        <v>23</v>
      </c>
      <c r="T10" s="15" t="s">
        <v>23</v>
      </c>
      <c r="U10" s="15" t="s">
        <v>23</v>
      </c>
      <c r="V10" s="15" t="s">
        <v>23</v>
      </c>
      <c r="W10" s="15" t="s">
        <v>23</v>
      </c>
      <c r="X10" s="15" t="s">
        <v>23</v>
      </c>
      <c r="Y10" s="15" t="s">
        <v>23</v>
      </c>
      <c r="Z10" s="16" t="s">
        <v>23</v>
      </c>
      <c r="AA10" s="15" t="s">
        <v>23</v>
      </c>
      <c r="AB10" s="15" t="s">
        <v>23</v>
      </c>
      <c r="AC10" s="15" t="s">
        <v>39</v>
      </c>
      <c r="AD10" s="15" t="s">
        <v>23</v>
      </c>
      <c r="AE10" s="15" t="s">
        <v>23</v>
      </c>
      <c r="AF10" s="15" t="s">
        <v>23</v>
      </c>
      <c r="AG10" s="16" t="s">
        <v>23</v>
      </c>
      <c r="AH10" s="15" t="s">
        <v>23</v>
      </c>
      <c r="AI10" s="15" t="s">
        <v>23</v>
      </c>
      <c r="AJ10" s="15" t="s">
        <v>39</v>
      </c>
      <c r="AK10" s="7">
        <f t="shared" si="2"/>
        <v>27</v>
      </c>
      <c r="AL10" s="7">
        <f t="shared" si="3"/>
        <v>0</v>
      </c>
      <c r="AM10" s="7">
        <f t="shared" si="4"/>
        <v>3</v>
      </c>
      <c r="AN10" s="7">
        <f t="shared" si="13"/>
        <v>0</v>
      </c>
      <c r="AO10" s="7">
        <f t="shared" si="14"/>
        <v>0</v>
      </c>
      <c r="AP10" s="7">
        <f t="shared" si="15"/>
        <v>0</v>
      </c>
      <c r="AQ10" s="7">
        <f t="shared" si="16"/>
        <v>0</v>
      </c>
      <c r="AR10" s="7">
        <f t="shared" si="5"/>
        <v>1</v>
      </c>
      <c r="AS10" s="7">
        <f t="shared" si="6"/>
        <v>0</v>
      </c>
      <c r="AT10" s="7">
        <f t="shared" si="17"/>
        <v>0</v>
      </c>
    </row>
    <row r="11" spans="1:46" ht="15.75">
      <c r="A11" s="8">
        <v>8</v>
      </c>
      <c r="B11" s="12" t="s">
        <v>31</v>
      </c>
      <c r="C11" s="13">
        <v>13247</v>
      </c>
      <c r="D11" s="14" t="s">
        <v>21</v>
      </c>
      <c r="E11" s="13" t="s">
        <v>26</v>
      </c>
      <c r="F11" s="15" t="s">
        <v>23</v>
      </c>
      <c r="G11" s="15" t="s">
        <v>24</v>
      </c>
      <c r="H11" s="15" t="s">
        <v>23</v>
      </c>
      <c r="I11" s="15" t="s">
        <v>39</v>
      </c>
      <c r="J11" s="15" t="s">
        <v>23</v>
      </c>
      <c r="K11" s="15" t="s">
        <v>23</v>
      </c>
      <c r="L11" s="7" t="s">
        <v>23</v>
      </c>
      <c r="M11" s="15" t="s">
        <v>23</v>
      </c>
      <c r="N11" s="15" t="s">
        <v>23</v>
      </c>
      <c r="O11" s="15" t="s">
        <v>23</v>
      </c>
      <c r="P11" s="15" t="s">
        <v>23</v>
      </c>
      <c r="Q11" s="15" t="s">
        <v>23</v>
      </c>
      <c r="R11" s="15" t="s">
        <v>23</v>
      </c>
      <c r="S11" s="16" t="s">
        <v>23</v>
      </c>
      <c r="T11" s="15" t="s">
        <v>23</v>
      </c>
      <c r="U11" s="15" t="s">
        <v>39</v>
      </c>
      <c r="V11" s="15" t="s">
        <v>23</v>
      </c>
      <c r="W11" s="15" t="s">
        <v>23</v>
      </c>
      <c r="X11" s="15" t="s">
        <v>23</v>
      </c>
      <c r="Y11" s="15" t="s">
        <v>23</v>
      </c>
      <c r="Z11" s="16" t="s">
        <v>23</v>
      </c>
      <c r="AA11" s="15" t="s">
        <v>23</v>
      </c>
      <c r="AB11" s="15" t="s">
        <v>23</v>
      </c>
      <c r="AC11" s="15" t="s">
        <v>39</v>
      </c>
      <c r="AD11" s="15" t="s">
        <v>23</v>
      </c>
      <c r="AE11" s="15" t="s">
        <v>23</v>
      </c>
      <c r="AF11" s="15" t="s">
        <v>23</v>
      </c>
      <c r="AG11" s="16" t="s">
        <v>23</v>
      </c>
      <c r="AH11" s="15" t="s">
        <v>23</v>
      </c>
      <c r="AI11" s="15" t="s">
        <v>23</v>
      </c>
      <c r="AJ11" s="15" t="s">
        <v>23</v>
      </c>
      <c r="AK11" s="7">
        <f t="shared" si="2"/>
        <v>27</v>
      </c>
      <c r="AL11" s="7">
        <f t="shared" si="3"/>
        <v>0</v>
      </c>
      <c r="AM11" s="7">
        <f t="shared" si="4"/>
        <v>3</v>
      </c>
      <c r="AN11" s="7">
        <f t="shared" si="13"/>
        <v>0</v>
      </c>
      <c r="AO11" s="7">
        <f t="shared" si="14"/>
        <v>0</v>
      </c>
      <c r="AP11" s="7">
        <f t="shared" si="15"/>
        <v>0</v>
      </c>
      <c r="AQ11" s="7">
        <f t="shared" si="16"/>
        <v>0</v>
      </c>
      <c r="AR11" s="7">
        <f t="shared" si="5"/>
        <v>1</v>
      </c>
      <c r="AS11" s="7">
        <f t="shared" si="6"/>
        <v>0</v>
      </c>
      <c r="AT11" s="7">
        <f t="shared" si="17"/>
        <v>0</v>
      </c>
    </row>
    <row r="12" spans="1:46" ht="15.75">
      <c r="A12" s="8">
        <v>9</v>
      </c>
      <c r="B12" s="12" t="s">
        <v>32</v>
      </c>
      <c r="C12" s="13">
        <v>13248</v>
      </c>
      <c r="D12" s="14" t="s">
        <v>21</v>
      </c>
      <c r="E12" s="13" t="s">
        <v>26</v>
      </c>
      <c r="F12" s="15" t="s">
        <v>23</v>
      </c>
      <c r="G12" s="15" t="s">
        <v>24</v>
      </c>
      <c r="H12" s="15" t="s">
        <v>23</v>
      </c>
      <c r="I12" s="15" t="s">
        <v>23</v>
      </c>
      <c r="J12" s="15" t="s">
        <v>39</v>
      </c>
      <c r="K12" s="15" t="s">
        <v>23</v>
      </c>
      <c r="L12" s="7" t="s">
        <v>23</v>
      </c>
      <c r="M12" s="15" t="s">
        <v>39</v>
      </c>
      <c r="N12" s="15" t="s">
        <v>23</v>
      </c>
      <c r="O12" s="15" t="s">
        <v>23</v>
      </c>
      <c r="P12" s="15" t="s">
        <v>23</v>
      </c>
      <c r="Q12" s="15" t="s">
        <v>23</v>
      </c>
      <c r="R12" s="15" t="s">
        <v>23</v>
      </c>
      <c r="S12" s="16" t="s">
        <v>23</v>
      </c>
      <c r="T12" s="15" t="s">
        <v>23</v>
      </c>
      <c r="U12" s="15" t="s">
        <v>23</v>
      </c>
      <c r="V12" s="15" t="s">
        <v>23</v>
      </c>
      <c r="W12" s="15" t="s">
        <v>39</v>
      </c>
      <c r="X12" s="15" t="s">
        <v>23</v>
      </c>
      <c r="Y12" s="15" t="s">
        <v>23</v>
      </c>
      <c r="Z12" s="16" t="s">
        <v>23</v>
      </c>
      <c r="AA12" s="15" t="s">
        <v>23</v>
      </c>
      <c r="AB12" s="15" t="s">
        <v>23</v>
      </c>
      <c r="AC12" s="15" t="s">
        <v>23</v>
      </c>
      <c r="AD12" s="15" t="s">
        <v>23</v>
      </c>
      <c r="AE12" s="15" t="s">
        <v>23</v>
      </c>
      <c r="AF12" s="15" t="s">
        <v>39</v>
      </c>
      <c r="AG12" s="16" t="s">
        <v>23</v>
      </c>
      <c r="AH12" s="15" t="s">
        <v>23</v>
      </c>
      <c r="AI12" s="15" t="s">
        <v>23</v>
      </c>
      <c r="AJ12" s="15" t="s">
        <v>23</v>
      </c>
      <c r="AK12" s="7">
        <f t="shared" si="2"/>
        <v>26</v>
      </c>
      <c r="AL12" s="7">
        <f t="shared" si="3"/>
        <v>0</v>
      </c>
      <c r="AM12" s="7">
        <f t="shared" si="4"/>
        <v>4</v>
      </c>
      <c r="AN12" s="7">
        <f t="shared" si="13"/>
        <v>0</v>
      </c>
      <c r="AO12" s="7">
        <f t="shared" si="14"/>
        <v>0</v>
      </c>
      <c r="AP12" s="7">
        <f t="shared" si="15"/>
        <v>0</v>
      </c>
      <c r="AQ12" s="7">
        <f t="shared" si="16"/>
        <v>0</v>
      </c>
      <c r="AR12" s="7">
        <f t="shared" si="5"/>
        <v>1</v>
      </c>
      <c r="AS12" s="7">
        <f t="shared" si="6"/>
        <v>0</v>
      </c>
      <c r="AT12" s="7">
        <f t="shared" si="17"/>
        <v>0</v>
      </c>
    </row>
    <row r="13" spans="1:46" ht="15.75">
      <c r="A13" s="8">
        <v>10</v>
      </c>
      <c r="B13" s="12" t="s">
        <v>33</v>
      </c>
      <c r="C13" s="13">
        <v>13250</v>
      </c>
      <c r="D13" s="14" t="s">
        <v>21</v>
      </c>
      <c r="E13" s="13" t="s">
        <v>26</v>
      </c>
      <c r="F13" s="15" t="s">
        <v>23</v>
      </c>
      <c r="G13" s="15" t="s">
        <v>24</v>
      </c>
      <c r="H13" s="15" t="s">
        <v>23</v>
      </c>
      <c r="I13" s="15" t="s">
        <v>23</v>
      </c>
      <c r="J13" s="15" t="s">
        <v>39</v>
      </c>
      <c r="K13" s="15" t="s">
        <v>23</v>
      </c>
      <c r="L13" s="15" t="s">
        <v>39</v>
      </c>
      <c r="M13" s="15" t="s">
        <v>23</v>
      </c>
      <c r="N13" s="15" t="s">
        <v>23</v>
      </c>
      <c r="O13" s="15" t="s">
        <v>23</v>
      </c>
      <c r="P13" s="15" t="s">
        <v>23</v>
      </c>
      <c r="Q13" s="15" t="s">
        <v>23</v>
      </c>
      <c r="R13" s="15" t="s">
        <v>23</v>
      </c>
      <c r="S13" s="16" t="s">
        <v>23</v>
      </c>
      <c r="T13" s="15" t="s">
        <v>23</v>
      </c>
      <c r="U13" s="15" t="s">
        <v>23</v>
      </c>
      <c r="V13" s="15" t="s">
        <v>23</v>
      </c>
      <c r="W13" s="15" t="s">
        <v>23</v>
      </c>
      <c r="X13" s="15" t="s">
        <v>23</v>
      </c>
      <c r="Y13" s="15" t="s">
        <v>23</v>
      </c>
      <c r="Z13" s="16" t="s">
        <v>23</v>
      </c>
      <c r="AA13" s="15" t="s">
        <v>23</v>
      </c>
      <c r="AB13" s="15" t="s">
        <v>23</v>
      </c>
      <c r="AC13" s="15" t="s">
        <v>39</v>
      </c>
      <c r="AD13" s="15" t="s">
        <v>23</v>
      </c>
      <c r="AE13" s="15" t="s">
        <v>23</v>
      </c>
      <c r="AF13" s="15" t="s">
        <v>39</v>
      </c>
      <c r="AG13" s="16" t="s">
        <v>23</v>
      </c>
      <c r="AH13" s="15" t="s">
        <v>23</v>
      </c>
      <c r="AI13" s="15" t="s">
        <v>23</v>
      </c>
      <c r="AJ13" s="15" t="s">
        <v>23</v>
      </c>
      <c r="AK13" s="7">
        <f t="shared" si="2"/>
        <v>26</v>
      </c>
      <c r="AL13" s="7">
        <f t="shared" si="3"/>
        <v>0</v>
      </c>
      <c r="AM13" s="7">
        <f t="shared" si="4"/>
        <v>4</v>
      </c>
      <c r="AN13" s="7">
        <f t="shared" si="13"/>
        <v>0</v>
      </c>
      <c r="AO13" s="7">
        <f t="shared" si="14"/>
        <v>0</v>
      </c>
      <c r="AP13" s="7">
        <f t="shared" si="15"/>
        <v>0</v>
      </c>
      <c r="AQ13" s="7">
        <f t="shared" si="16"/>
        <v>0</v>
      </c>
      <c r="AR13" s="7">
        <f t="shared" si="5"/>
        <v>1</v>
      </c>
      <c r="AS13" s="7">
        <f t="shared" si="6"/>
        <v>0</v>
      </c>
      <c r="AT13" s="7">
        <f t="shared" si="17"/>
        <v>0</v>
      </c>
    </row>
    <row r="14" spans="1:46" ht="15.75">
      <c r="A14" s="8">
        <v>11</v>
      </c>
      <c r="B14" s="12" t="s">
        <v>34</v>
      </c>
      <c r="C14" s="13">
        <v>13251</v>
      </c>
      <c r="D14" s="14" t="s">
        <v>21</v>
      </c>
      <c r="E14" s="13" t="s">
        <v>26</v>
      </c>
      <c r="F14" s="15" t="s">
        <v>23</v>
      </c>
      <c r="G14" s="15" t="s">
        <v>24</v>
      </c>
      <c r="H14" s="15" t="s">
        <v>23</v>
      </c>
      <c r="I14" s="15" t="s">
        <v>39</v>
      </c>
      <c r="J14" s="15" t="s">
        <v>23</v>
      </c>
      <c r="K14" s="15" t="s">
        <v>23</v>
      </c>
      <c r="L14" s="7" t="s">
        <v>23</v>
      </c>
      <c r="M14" s="15" t="s">
        <v>23</v>
      </c>
      <c r="N14" s="15" t="s">
        <v>23</v>
      </c>
      <c r="O14" s="15" t="s">
        <v>23</v>
      </c>
      <c r="P14" s="15" t="s">
        <v>23</v>
      </c>
      <c r="Q14" s="15" t="s">
        <v>23</v>
      </c>
      <c r="R14" s="15" t="s">
        <v>23</v>
      </c>
      <c r="S14" s="16" t="s">
        <v>23</v>
      </c>
      <c r="T14" s="15" t="s">
        <v>23</v>
      </c>
      <c r="U14" s="15" t="s">
        <v>39</v>
      </c>
      <c r="V14" s="15" t="s">
        <v>23</v>
      </c>
      <c r="W14" s="15" t="s">
        <v>23</v>
      </c>
      <c r="X14" s="15" t="s">
        <v>23</v>
      </c>
      <c r="Y14" s="15" t="s">
        <v>23</v>
      </c>
      <c r="Z14" s="16" t="s">
        <v>23</v>
      </c>
      <c r="AA14" s="15" t="s">
        <v>23</v>
      </c>
      <c r="AB14" s="15" t="s">
        <v>23</v>
      </c>
      <c r="AC14" s="15" t="s">
        <v>39</v>
      </c>
      <c r="AD14" s="15" t="s">
        <v>23</v>
      </c>
      <c r="AE14" s="15" t="s">
        <v>23</v>
      </c>
      <c r="AF14" s="15" t="s">
        <v>23</v>
      </c>
      <c r="AG14" s="16" t="s">
        <v>23</v>
      </c>
      <c r="AH14" s="15" t="s">
        <v>39</v>
      </c>
      <c r="AI14" s="15" t="s">
        <v>23</v>
      </c>
      <c r="AJ14" s="15" t="s">
        <v>23</v>
      </c>
      <c r="AK14" s="7">
        <f t="shared" si="2"/>
        <v>26</v>
      </c>
      <c r="AL14" s="7">
        <f t="shared" si="3"/>
        <v>0</v>
      </c>
      <c r="AM14" s="7">
        <f t="shared" si="4"/>
        <v>4</v>
      </c>
      <c r="AN14" s="7">
        <f t="shared" si="13"/>
        <v>0</v>
      </c>
      <c r="AO14" s="7">
        <f t="shared" si="14"/>
        <v>0</v>
      </c>
      <c r="AP14" s="7">
        <f t="shared" si="15"/>
        <v>0</v>
      </c>
      <c r="AQ14" s="7">
        <f t="shared" si="16"/>
        <v>0</v>
      </c>
      <c r="AR14" s="7">
        <f t="shared" si="5"/>
        <v>1</v>
      </c>
      <c r="AS14" s="7">
        <f t="shared" si="6"/>
        <v>0</v>
      </c>
      <c r="AT14" s="7">
        <f t="shared" si="17"/>
        <v>0</v>
      </c>
    </row>
    <row r="15" spans="1:46" ht="15.75">
      <c r="A15" s="8">
        <v>12</v>
      </c>
      <c r="B15" s="12" t="s">
        <v>35</v>
      </c>
      <c r="C15" s="13">
        <v>13252</v>
      </c>
      <c r="D15" s="14" t="s">
        <v>21</v>
      </c>
      <c r="E15" s="13" t="s">
        <v>26</v>
      </c>
      <c r="F15" s="15" t="s">
        <v>23</v>
      </c>
      <c r="G15" s="15" t="s">
        <v>24</v>
      </c>
      <c r="H15" s="15" t="s">
        <v>23</v>
      </c>
      <c r="I15" s="15" t="s">
        <v>39</v>
      </c>
      <c r="J15" s="15" t="s">
        <v>23</v>
      </c>
      <c r="K15" s="15" t="s">
        <v>23</v>
      </c>
      <c r="L15" s="15" t="s">
        <v>39</v>
      </c>
      <c r="M15" s="15" t="s">
        <v>23</v>
      </c>
      <c r="N15" s="15" t="s">
        <v>23</v>
      </c>
      <c r="O15" s="15" t="s">
        <v>23</v>
      </c>
      <c r="P15" s="15" t="s">
        <v>23</v>
      </c>
      <c r="Q15" s="15" t="s">
        <v>23</v>
      </c>
      <c r="R15" s="15" t="s">
        <v>23</v>
      </c>
      <c r="S15" s="16" t="s">
        <v>23</v>
      </c>
      <c r="T15" s="15" t="s">
        <v>23</v>
      </c>
      <c r="U15" s="15" t="s">
        <v>23</v>
      </c>
      <c r="V15" s="15" t="s">
        <v>23</v>
      </c>
      <c r="W15" s="15" t="s">
        <v>39</v>
      </c>
      <c r="X15" s="15" t="s">
        <v>23</v>
      </c>
      <c r="Y15" s="15" t="s">
        <v>23</v>
      </c>
      <c r="Z15" s="16" t="s">
        <v>23</v>
      </c>
      <c r="AA15" s="15" t="s">
        <v>23</v>
      </c>
      <c r="AB15" s="15" t="s">
        <v>23</v>
      </c>
      <c r="AC15" s="15" t="s">
        <v>23</v>
      </c>
      <c r="AD15" s="15" t="s">
        <v>23</v>
      </c>
      <c r="AE15" s="15" t="s">
        <v>23</v>
      </c>
      <c r="AF15" s="15" t="s">
        <v>23</v>
      </c>
      <c r="AG15" s="16" t="s">
        <v>23</v>
      </c>
      <c r="AH15" s="15" t="s">
        <v>23</v>
      </c>
      <c r="AI15" s="15" t="s">
        <v>23</v>
      </c>
      <c r="AJ15" s="15" t="s">
        <v>23</v>
      </c>
      <c r="AK15" s="7">
        <f t="shared" si="2"/>
        <v>27</v>
      </c>
      <c r="AL15" s="7">
        <f t="shared" si="3"/>
        <v>0</v>
      </c>
      <c r="AM15" s="7">
        <f t="shared" si="4"/>
        <v>3</v>
      </c>
      <c r="AN15" s="7">
        <f t="shared" si="13"/>
        <v>0</v>
      </c>
      <c r="AO15" s="7">
        <f t="shared" si="14"/>
        <v>0</v>
      </c>
      <c r="AP15" s="7">
        <f t="shared" si="15"/>
        <v>0</v>
      </c>
      <c r="AQ15" s="7">
        <f t="shared" si="16"/>
        <v>0</v>
      </c>
      <c r="AR15" s="7">
        <f t="shared" si="5"/>
        <v>1</v>
      </c>
      <c r="AS15" s="7">
        <f t="shared" si="6"/>
        <v>0</v>
      </c>
      <c r="AT15" s="7">
        <f t="shared" si="17"/>
        <v>0</v>
      </c>
    </row>
    <row r="16" spans="1:46" ht="15.75">
      <c r="A16" s="8">
        <v>13</v>
      </c>
      <c r="B16" s="12" t="s">
        <v>36</v>
      </c>
      <c r="C16" s="13">
        <v>13253</v>
      </c>
      <c r="D16" s="14" t="s">
        <v>21</v>
      </c>
      <c r="E16" s="13" t="s">
        <v>26</v>
      </c>
      <c r="F16" s="15" t="s">
        <v>23</v>
      </c>
      <c r="G16" s="15" t="s">
        <v>24</v>
      </c>
      <c r="H16" s="15" t="s">
        <v>23</v>
      </c>
      <c r="I16" s="15" t="s">
        <v>39</v>
      </c>
      <c r="J16" s="15" t="s">
        <v>23</v>
      </c>
      <c r="K16" s="15" t="s">
        <v>23</v>
      </c>
      <c r="L16" s="7" t="s">
        <v>23</v>
      </c>
      <c r="M16" s="15" t="s">
        <v>23</v>
      </c>
      <c r="N16" s="15" t="s">
        <v>23</v>
      </c>
      <c r="O16" s="15" t="s">
        <v>23</v>
      </c>
      <c r="P16" s="15" t="s">
        <v>23</v>
      </c>
      <c r="Q16" s="15" t="s">
        <v>23</v>
      </c>
      <c r="R16" s="15" t="s">
        <v>23</v>
      </c>
      <c r="S16" s="16" t="s">
        <v>23</v>
      </c>
      <c r="T16" s="15" t="s">
        <v>23</v>
      </c>
      <c r="U16" s="15" t="s">
        <v>23</v>
      </c>
      <c r="V16" s="15" t="s">
        <v>23</v>
      </c>
      <c r="W16" s="15" t="s">
        <v>23</v>
      </c>
      <c r="X16" s="15" t="s">
        <v>23</v>
      </c>
      <c r="Y16" s="15" t="s">
        <v>23</v>
      </c>
      <c r="Z16" s="16" t="s">
        <v>23</v>
      </c>
      <c r="AA16" s="15" t="s">
        <v>39</v>
      </c>
      <c r="AB16" s="15" t="s">
        <v>23</v>
      </c>
      <c r="AC16" s="15" t="s">
        <v>23</v>
      </c>
      <c r="AD16" s="15" t="s">
        <v>23</v>
      </c>
      <c r="AE16" s="15" t="s">
        <v>23</v>
      </c>
      <c r="AF16" s="15" t="s">
        <v>23</v>
      </c>
      <c r="AG16" s="16" t="s">
        <v>23</v>
      </c>
      <c r="AH16" s="15" t="s">
        <v>23</v>
      </c>
      <c r="AI16" s="15" t="s">
        <v>23</v>
      </c>
      <c r="AJ16" s="15" t="s">
        <v>23</v>
      </c>
      <c r="AK16" s="7">
        <f t="shared" si="2"/>
        <v>28</v>
      </c>
      <c r="AL16" s="7">
        <f t="shared" si="3"/>
        <v>0</v>
      </c>
      <c r="AM16" s="7">
        <f t="shared" si="4"/>
        <v>2</v>
      </c>
      <c r="AN16" s="7">
        <f t="shared" si="13"/>
        <v>0</v>
      </c>
      <c r="AO16" s="7">
        <f t="shared" si="14"/>
        <v>0</v>
      </c>
      <c r="AP16" s="7">
        <f t="shared" si="15"/>
        <v>0</v>
      </c>
      <c r="AQ16" s="7">
        <f t="shared" si="16"/>
        <v>0</v>
      </c>
      <c r="AR16" s="7">
        <f t="shared" si="5"/>
        <v>1</v>
      </c>
      <c r="AS16" s="7">
        <f t="shared" si="6"/>
        <v>0</v>
      </c>
      <c r="AT16" s="7">
        <f t="shared" si="17"/>
        <v>0</v>
      </c>
    </row>
    <row r="17" spans="1:47" ht="15.75">
      <c r="A17" s="8">
        <v>14</v>
      </c>
      <c r="B17" s="12" t="s">
        <v>48</v>
      </c>
      <c r="C17" s="13" t="s">
        <v>52</v>
      </c>
      <c r="D17" s="14" t="s">
        <v>21</v>
      </c>
      <c r="E17" s="13" t="s">
        <v>26</v>
      </c>
      <c r="F17" s="15"/>
      <c r="G17" s="15"/>
      <c r="H17" s="15"/>
      <c r="I17" s="15"/>
      <c r="J17" s="15"/>
      <c r="K17" s="15"/>
      <c r="L17" s="7"/>
      <c r="M17" s="15"/>
      <c r="N17" s="15" t="s">
        <v>23</v>
      </c>
      <c r="O17" s="15" t="s">
        <v>23</v>
      </c>
      <c r="P17" s="15" t="s">
        <v>23</v>
      </c>
      <c r="Q17" s="15" t="s">
        <v>23</v>
      </c>
      <c r="R17" s="15" t="s">
        <v>23</v>
      </c>
      <c r="S17" s="16" t="s">
        <v>23</v>
      </c>
      <c r="T17" s="15" t="s">
        <v>23</v>
      </c>
      <c r="U17" s="15" t="s">
        <v>23</v>
      </c>
      <c r="V17" s="15" t="s">
        <v>23</v>
      </c>
      <c r="W17" s="15" t="s">
        <v>23</v>
      </c>
      <c r="X17" s="15" t="s">
        <v>23</v>
      </c>
      <c r="Y17" s="15" t="s">
        <v>23</v>
      </c>
      <c r="Z17" s="16" t="s">
        <v>23</v>
      </c>
      <c r="AA17" s="15" t="s">
        <v>23</v>
      </c>
      <c r="AB17" s="15" t="s">
        <v>23</v>
      </c>
      <c r="AC17" s="15" t="s">
        <v>39</v>
      </c>
      <c r="AD17" s="15" t="s">
        <v>23</v>
      </c>
      <c r="AE17" s="15" t="s">
        <v>23</v>
      </c>
      <c r="AF17" s="15" t="s">
        <v>23</v>
      </c>
      <c r="AG17" s="16" t="s">
        <v>23</v>
      </c>
      <c r="AH17" s="15" t="s">
        <v>23</v>
      </c>
      <c r="AI17" s="15" t="s">
        <v>23</v>
      </c>
      <c r="AJ17" s="15" t="s">
        <v>23</v>
      </c>
      <c r="AK17" s="7">
        <f t="shared" si="2"/>
        <v>22</v>
      </c>
      <c r="AL17" s="7">
        <f t="shared" si="3"/>
        <v>0</v>
      </c>
      <c r="AM17" s="7">
        <f t="shared" si="4"/>
        <v>1</v>
      </c>
      <c r="AN17" s="7">
        <f t="shared" si="13"/>
        <v>0</v>
      </c>
      <c r="AO17" s="7">
        <f t="shared" si="14"/>
        <v>0</v>
      </c>
      <c r="AP17" s="7">
        <f t="shared" si="15"/>
        <v>0</v>
      </c>
      <c r="AQ17" s="7">
        <f t="shared" si="16"/>
        <v>0</v>
      </c>
      <c r="AR17" s="7">
        <f t="shared" si="5"/>
        <v>0</v>
      </c>
      <c r="AS17" s="7">
        <f t="shared" si="6"/>
        <v>0</v>
      </c>
      <c r="AT17" s="7">
        <f t="shared" si="17"/>
        <v>0</v>
      </c>
    </row>
    <row r="18" spans="1:47" ht="15.75">
      <c r="A18" s="8">
        <v>15</v>
      </c>
      <c r="B18" s="12" t="s">
        <v>49</v>
      </c>
      <c r="C18" s="13" t="s">
        <v>52</v>
      </c>
      <c r="D18" s="14" t="s">
        <v>21</v>
      </c>
      <c r="E18" s="13" t="s">
        <v>26</v>
      </c>
      <c r="F18" s="15"/>
      <c r="G18" s="15"/>
      <c r="H18" s="15"/>
      <c r="I18" s="15"/>
      <c r="J18" s="15"/>
      <c r="K18" s="15"/>
      <c r="L18" s="7"/>
      <c r="M18" s="15"/>
      <c r="N18" s="15"/>
      <c r="O18" s="15"/>
      <c r="P18" s="15"/>
      <c r="Q18" s="15" t="s">
        <v>23</v>
      </c>
      <c r="R18" s="15" t="s">
        <v>23</v>
      </c>
      <c r="S18" s="16" t="s">
        <v>23</v>
      </c>
      <c r="T18" s="15" t="s">
        <v>23</v>
      </c>
      <c r="U18" s="15" t="s">
        <v>23</v>
      </c>
      <c r="V18" s="15" t="s">
        <v>23</v>
      </c>
      <c r="W18" s="15" t="s">
        <v>23</v>
      </c>
      <c r="X18" s="15" t="s">
        <v>23</v>
      </c>
      <c r="Y18" s="15" t="s">
        <v>23</v>
      </c>
      <c r="Z18" s="16" t="s">
        <v>23</v>
      </c>
      <c r="AA18" s="15" t="s">
        <v>23</v>
      </c>
      <c r="AB18" s="15" t="s">
        <v>23</v>
      </c>
      <c r="AC18" s="15" t="s">
        <v>39</v>
      </c>
      <c r="AD18" s="15" t="s">
        <v>23</v>
      </c>
      <c r="AE18" s="15" t="s">
        <v>23</v>
      </c>
      <c r="AF18" s="15" t="s">
        <v>39</v>
      </c>
      <c r="AG18" s="16" t="s">
        <v>23</v>
      </c>
      <c r="AH18" s="15" t="s">
        <v>23</v>
      </c>
      <c r="AI18" s="15" t="s">
        <v>23</v>
      </c>
      <c r="AJ18" s="15" t="s">
        <v>23</v>
      </c>
      <c r="AK18" s="7">
        <f t="shared" ref="AK18" si="18">COUNTIF(F18:AJ18,"P")</f>
        <v>18</v>
      </c>
      <c r="AL18" s="7">
        <f t="shared" ref="AL18" si="19">COUNTIF(F18:AJ18,"A")</f>
        <v>0</v>
      </c>
      <c r="AM18" s="7">
        <f t="shared" si="4"/>
        <v>2</v>
      </c>
      <c r="AN18" s="7">
        <f t="shared" ref="AN18" si="20">COUNTIF(F18:AJ18,"HDP")</f>
        <v>0</v>
      </c>
      <c r="AO18" s="7">
        <f t="shared" ref="AO18" si="21">COUNTIF(F18:AJ18,"LC")</f>
        <v>0</v>
      </c>
      <c r="AP18" s="7">
        <f t="shared" ref="AP18" si="22">COUNTIF(F18:AJ18,"SL")</f>
        <v>0</v>
      </c>
      <c r="AQ18" s="7">
        <f t="shared" ref="AQ18" si="23">COUNTIF(F18:AJ18,"EL")</f>
        <v>0</v>
      </c>
      <c r="AR18" s="7">
        <f t="shared" si="5"/>
        <v>0</v>
      </c>
      <c r="AS18" s="7">
        <f t="shared" ref="AS18" si="24">COUNTIF(F18:AJ18,"H")</f>
        <v>0</v>
      </c>
      <c r="AT18" s="7">
        <f t="shared" ref="AT18" si="25">COUNTIF(F18:AL18,"Cmp-Off")</f>
        <v>0</v>
      </c>
    </row>
    <row r="19" spans="1:47" ht="15.75" customHeight="1">
      <c r="A19" s="7"/>
      <c r="B19" s="7"/>
      <c r="C19" s="7"/>
      <c r="D19" s="24" t="s">
        <v>37</v>
      </c>
      <c r="E19" s="21"/>
      <c r="F19" s="17">
        <f t="shared" ref="F19:AJ19" si="26">COUNTIF(F4:F17,"P")</f>
        <v>13</v>
      </c>
      <c r="G19" s="17">
        <f t="shared" si="26"/>
        <v>0</v>
      </c>
      <c r="H19" s="17">
        <f t="shared" si="26"/>
        <v>13</v>
      </c>
      <c r="I19" s="17">
        <f t="shared" si="26"/>
        <v>6</v>
      </c>
      <c r="J19" s="17">
        <f t="shared" si="26"/>
        <v>10</v>
      </c>
      <c r="K19" s="17">
        <f t="shared" si="26"/>
        <v>13</v>
      </c>
      <c r="L19" s="17">
        <f t="shared" si="26"/>
        <v>11</v>
      </c>
      <c r="M19" s="17">
        <f t="shared" si="26"/>
        <v>8</v>
      </c>
      <c r="N19" s="17">
        <f t="shared" si="26"/>
        <v>14</v>
      </c>
      <c r="O19" s="17">
        <f t="shared" si="26"/>
        <v>14</v>
      </c>
      <c r="P19" s="17">
        <f t="shared" si="26"/>
        <v>14</v>
      </c>
      <c r="Q19" s="17">
        <f t="shared" si="26"/>
        <v>14</v>
      </c>
      <c r="R19" s="17">
        <f t="shared" si="26"/>
        <v>14</v>
      </c>
      <c r="S19" s="17">
        <f t="shared" si="26"/>
        <v>14</v>
      </c>
      <c r="T19" s="17">
        <f t="shared" si="26"/>
        <v>13</v>
      </c>
      <c r="U19" s="17">
        <f t="shared" si="26"/>
        <v>12</v>
      </c>
      <c r="V19" s="17">
        <f t="shared" si="26"/>
        <v>14</v>
      </c>
      <c r="W19" s="17">
        <f t="shared" si="26"/>
        <v>12</v>
      </c>
      <c r="X19" s="17">
        <f t="shared" si="26"/>
        <v>14</v>
      </c>
      <c r="Y19" s="17">
        <f t="shared" si="26"/>
        <v>14</v>
      </c>
      <c r="Z19" s="17">
        <f t="shared" si="26"/>
        <v>14</v>
      </c>
      <c r="AA19" s="17">
        <f t="shared" si="26"/>
        <v>11</v>
      </c>
      <c r="AB19" s="17">
        <f t="shared" si="26"/>
        <v>14</v>
      </c>
      <c r="AC19" s="17">
        <f t="shared" si="26"/>
        <v>5</v>
      </c>
      <c r="AD19" s="17">
        <f t="shared" si="26"/>
        <v>14</v>
      </c>
      <c r="AE19" s="17">
        <f t="shared" si="26"/>
        <v>14</v>
      </c>
      <c r="AF19" s="17">
        <f t="shared" si="26"/>
        <v>11</v>
      </c>
      <c r="AG19" s="17">
        <f t="shared" si="26"/>
        <v>13</v>
      </c>
      <c r="AH19" s="17">
        <f t="shared" si="26"/>
        <v>11</v>
      </c>
      <c r="AI19" s="17">
        <f t="shared" si="26"/>
        <v>13</v>
      </c>
      <c r="AJ19" s="17">
        <f t="shared" si="26"/>
        <v>13</v>
      </c>
      <c r="AK19" s="17">
        <f t="shared" ref="AK19:AT19" si="27">SUM(AK4:AK17)</f>
        <v>370</v>
      </c>
      <c r="AL19" s="17">
        <f t="shared" si="27"/>
        <v>0</v>
      </c>
      <c r="AM19" s="17">
        <f t="shared" si="27"/>
        <v>43</v>
      </c>
      <c r="AN19" s="17">
        <f t="shared" si="27"/>
        <v>0</v>
      </c>
      <c r="AO19" s="17">
        <f t="shared" si="27"/>
        <v>0</v>
      </c>
      <c r="AP19" s="17">
        <f t="shared" si="27"/>
        <v>0</v>
      </c>
      <c r="AQ19" s="17">
        <f t="shared" si="27"/>
        <v>0</v>
      </c>
      <c r="AR19" s="17">
        <f t="shared" si="27"/>
        <v>13</v>
      </c>
      <c r="AS19" s="17">
        <f t="shared" si="27"/>
        <v>0</v>
      </c>
      <c r="AT19" s="17">
        <f t="shared" si="27"/>
        <v>0</v>
      </c>
      <c r="AU19" s="3"/>
    </row>
    <row r="20" spans="1:47" ht="15.75" customHeight="1"/>
    <row r="21" spans="1:47" ht="15.75" customHeight="1">
      <c r="B21" s="18" t="s">
        <v>38</v>
      </c>
      <c r="C21" s="19"/>
    </row>
    <row r="22" spans="1:47" ht="15.75" customHeight="1">
      <c r="B22" s="1" t="s">
        <v>10</v>
      </c>
      <c r="C22" s="2" t="s">
        <v>23</v>
      </c>
    </row>
    <row r="23" spans="1:47" ht="15.75" customHeight="1">
      <c r="B23" s="1" t="s">
        <v>11</v>
      </c>
      <c r="C23" s="2" t="s">
        <v>27</v>
      </c>
    </row>
    <row r="24" spans="1:47" ht="15.75" customHeight="1">
      <c r="B24" s="1" t="s">
        <v>12</v>
      </c>
      <c r="C24" s="2" t="s">
        <v>39</v>
      </c>
    </row>
    <row r="25" spans="1:47" ht="15.75" customHeight="1">
      <c r="B25" s="1" t="s">
        <v>13</v>
      </c>
      <c r="C25" s="2" t="s">
        <v>40</v>
      </c>
    </row>
    <row r="26" spans="1:47" ht="15.75" customHeight="1">
      <c r="B26" s="1" t="s">
        <v>14</v>
      </c>
      <c r="C26" s="2" t="s">
        <v>41</v>
      </c>
    </row>
    <row r="27" spans="1:47" ht="15.75" customHeight="1">
      <c r="B27" s="1" t="s">
        <v>15</v>
      </c>
      <c r="C27" s="2" t="s">
        <v>42</v>
      </c>
    </row>
    <row r="28" spans="1:47" ht="15.75" customHeight="1">
      <c r="B28" s="1" t="s">
        <v>16</v>
      </c>
      <c r="C28" s="2" t="s">
        <v>43</v>
      </c>
    </row>
    <row r="29" spans="1:47" ht="15.75" customHeight="1">
      <c r="B29" s="1" t="s">
        <v>17</v>
      </c>
      <c r="C29" s="2" t="s">
        <v>24</v>
      </c>
    </row>
    <row r="30" spans="1:47" ht="15.75" customHeight="1">
      <c r="B30" s="1" t="s">
        <v>18</v>
      </c>
      <c r="C30" s="2" t="s">
        <v>44</v>
      </c>
    </row>
    <row r="31" spans="1:47" ht="15.75" customHeight="1">
      <c r="B31" s="1" t="s">
        <v>19</v>
      </c>
      <c r="C31" s="2" t="s">
        <v>45</v>
      </c>
    </row>
    <row r="32" spans="1:4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mergeCells count="6">
    <mergeCell ref="B21:C21"/>
    <mergeCell ref="A1:D1"/>
    <mergeCell ref="F1:AJ1"/>
    <mergeCell ref="A2:D2"/>
    <mergeCell ref="AK2:AT2"/>
    <mergeCell ref="D19:E19"/>
  </mergeCells>
  <conditionalFormatting sqref="F4:AJ18">
    <cfRule type="cellIs" dxfId="1" priority="1" operator="equal">
      <formula>"A"</formula>
    </cfRule>
  </conditionalFormatting>
  <conditionalFormatting sqref="F4:AJ18">
    <cfRule type="cellIs" dxfId="0" priority="2" operator="equal">
      <formula>"P"</formula>
    </cfRule>
  </conditionalFormatting>
  <dataValidations count="1">
    <dataValidation type="list" allowBlank="1" showErrorMessage="1" sqref="F4:AJ18">
      <formula1>"P,A,OT,L,SL,EL,PL,CL,ML,NH,FH,H,TR"</formula1>
    </dataValidation>
  </dataValidations>
  <hyperlinks>
    <hyperlink ref="A1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Attendance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RICK</cp:lastModifiedBy>
  <dcterms:created xsi:type="dcterms:W3CDTF">2023-06-11T10:10:49Z</dcterms:created>
  <dcterms:modified xsi:type="dcterms:W3CDTF">2023-11-21T08:16:19Z</dcterms:modified>
</cp:coreProperties>
</file>